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~1.CAS\Desktop\AUXILI~1\PGINAT~1\ARCHIVOS\2019\INFORM~2\3ER~1.TRI\EJERCI~1\"/>
    </mc:Choice>
  </mc:AlternateContent>
  <bookViews>
    <workbookView xWindow="0" yWindow="0" windowWidth="16392" windowHeight="5676"/>
  </bookViews>
  <sheets>
    <sheet name="Obligaciones" sheetId="1" r:id="rId1"/>
    <sheet name="Amortización" sheetId="2" r:id="rId2"/>
    <sheet name="Indicadores (2)" sheetId="4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C7" i="4" l="1"/>
  <c r="G7" i="2" l="1"/>
  <c r="J10" i="1" l="1"/>
  <c r="C8" i="4" l="1"/>
  <c r="C17" i="4" l="1"/>
  <c r="C18" i="4" s="1"/>
  <c r="G9" i="2" l="1"/>
  <c r="G11" i="2" s="1"/>
  <c r="G13" i="2" s="1"/>
  <c r="D17" i="4" s="1"/>
  <c r="G10" i="1"/>
  <c r="I10" i="1"/>
  <c r="K10" i="1" s="1"/>
  <c r="D7" i="4" l="1"/>
  <c r="D8" i="4" s="1"/>
  <c r="D18" i="4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<sst xmlns="http://schemas.openxmlformats.org/spreadsheetml/2006/main" count="54" uniqueCount="44">
  <si>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</si>
  <si>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</si>
  <si>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</si>
  <si>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</si>
  <si>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</si>
  <si>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</si>
  <si>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</si>
  <si>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</si>
  <si>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</si>
  <si>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</si>
  <si>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</si>
  <si>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</si>
  <si>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</si>
  <si>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</si>
  <si>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</si>
  <si>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</si>
  <si>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</si>
  <si>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</si>
  <si>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</si>
  <si>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</si>
  <si>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</si>
  <si>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</si>
  <si>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</si>
  <si>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</si>
  <si>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</si>
  <si>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</si>
  <si>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</si>
  <si>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</si>
  <si>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</si>
  <si>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</si>
  <si>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</si>
  <si>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</si>
  <si>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</si>
  <si>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</si>
  <si>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</si>
  <si>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</si>
  <si>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</si>
  <si>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2018</t>
  </si>
  <si>
    <t>Deuda Pública Bruta Total al 31 de Diciembre del año 2018</t>
  </si>
  <si>
    <t>AL 31 de Diciembre 2018</t>
  </si>
  <si>
    <t>Enero-Septiembre 2019</t>
  </si>
  <si>
    <t>Deuda Pública Bruta Total  descontando la amortización de Banobras al 30 Septiembre 2019</t>
  </si>
  <si>
    <t>AL 30 de Septiembre 2019</t>
  </si>
  <si>
    <t>GUANAJUATO / 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</si>
</sst>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76200</xdr:rowOff>
    </xdr:from>
    <xdr:to>
      <xdr:col>3</xdr:col>
      <xdr:colOff>138478</xdr:colOff>
      <xdr:row>3</xdr:row>
      <xdr:rowOff>125462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700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131885</xdr:colOff>
      <xdr:row>0</xdr:row>
      <xdr:rowOff>58615</xdr:rowOff>
    </xdr:from>
    <xdr:to>
      <xdr:col>2</xdr:col>
      <xdr:colOff>278423</xdr:colOff>
      <xdr:row>3</xdr:row>
      <xdr:rowOff>117402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5861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1205278</xdr:colOff>
      <xdr:row>3</xdr:row>
      <xdr:rowOff>182612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ramirez/Documents/Jaime%20Ram&#237;rez/JULIAN/DEUDA/CUENTA%20PUBLICA%2019/3ER%20TRIMESTRE%202019/0317_ADP_CodigoPeriodo_CodigoSujeto_CodigoEntidad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DOP"/>
    </sheetNames>
    <sheetDataSet>
      <sheetData sheetId="0">
        <row r="3">
          <cell r="E3">
            <v>1204560763.6199999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zoomScaleNormal="100" zoomScaleSheetLayoutView="100" workbookViewId="0">
      <selection activeCell="B3" sqref="B3:K3"/>
    </sheetView>
  </sheetViews>
  <sheetFormatPr baseColWidth="10" defaultRowHeight="14.4" x14ac:dyDescent="0.3"/>
  <cols>
    <col min="2" max="2" width="14.109375" bestFit="1" customWidth="1"/>
    <col min="3" max="3" width="8.88671875" customWidth="1"/>
    <col min="5" max="5" width="27" bestFit="1" customWidth="1"/>
    <col min="6" max="6" width="31.6640625" bestFit="1" customWidth="1"/>
    <col min="7" max="7" width="19.109375" bestFit="1" customWidth="1"/>
    <col min="8" max="8" width="12.44140625" customWidth="1"/>
    <col min="9" max="9" width="17.5546875" customWidth="1"/>
    <col min="10" max="10" width="16.88671875" customWidth="1"/>
    <col min="11" max="11" width="10.44140625" customWidth="1"/>
  </cols>
  <sheetData>
    <row r="1" spans="2:11" ht="15" thickBot="1" x14ac:dyDescent="0.35"/>
    <row r="2" spans="2:11" x14ac:dyDescent="0.3">
      <c r="B2" s="53" t="s">
        <v>43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3">
      <c r="B3" s="56" t="s">
        <v>7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95" customHeight="1" thickBot="1" x14ac:dyDescent="0.35">
      <c r="B4" s="59" t="s">
        <v>40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3">
      <c r="B5" s="62" t="s">
        <v>8</v>
      </c>
      <c r="C5" s="64" t="s">
        <v>9</v>
      </c>
      <c r="D5" s="64" t="s">
        <v>10</v>
      </c>
      <c r="E5" s="64" t="s">
        <v>11</v>
      </c>
      <c r="F5" s="64" t="s">
        <v>12</v>
      </c>
      <c r="G5" s="66" t="s">
        <v>13</v>
      </c>
      <c r="H5" s="64" t="s">
        <v>14</v>
      </c>
      <c r="I5" s="49" t="s">
        <v>15</v>
      </c>
      <c r="J5" s="51" t="s">
        <v>16</v>
      </c>
      <c r="K5" s="52"/>
    </row>
    <row r="6" spans="2:11" ht="21" thickBot="1" x14ac:dyDescent="0.35">
      <c r="B6" s="63"/>
      <c r="C6" s="65"/>
      <c r="D6" s="65"/>
      <c r="E6" s="65"/>
      <c r="F6" s="65"/>
      <c r="G6" s="67"/>
      <c r="H6" s="65"/>
      <c r="I6" s="50"/>
      <c r="J6" s="7" t="s">
        <v>17</v>
      </c>
      <c r="K6" s="8" t="s">
        <v>18</v>
      </c>
    </row>
    <row r="7" spans="2:11" ht="31.5" customHeight="1" x14ac:dyDescent="0.3">
      <c r="B7" s="9" t="s">
        <v>19</v>
      </c>
      <c r="C7" s="10" t="s">
        <v>27</v>
      </c>
      <c r="D7" s="10" t="s">
        <v>21</v>
      </c>
      <c r="E7" s="11" t="s">
        <v>22</v>
      </c>
      <c r="F7" s="12" t="s">
        <v>23</v>
      </c>
      <c r="G7" s="32">
        <v>540000000</v>
      </c>
      <c r="H7" s="12" t="s">
        <v>36</v>
      </c>
      <c r="I7" s="32">
        <v>442500000</v>
      </c>
      <c r="J7" s="32">
        <v>97500000</v>
      </c>
      <c r="K7" s="13">
        <f>J7*1/I7</f>
        <v>0.22033898305084745</v>
      </c>
    </row>
    <row r="8" spans="2:11" ht="30.75" customHeight="1" x14ac:dyDescent="0.3">
      <c r="B8" s="9" t="s">
        <v>19</v>
      </c>
      <c r="C8" s="10" t="s">
        <v>20</v>
      </c>
      <c r="D8" s="10" t="s">
        <v>24</v>
      </c>
      <c r="E8" s="11" t="s">
        <v>25</v>
      </c>
      <c r="F8" s="12" t="s">
        <v>26</v>
      </c>
      <c r="G8" s="32">
        <v>609801665.26999998</v>
      </c>
      <c r="H8" s="12" t="s">
        <v>36</v>
      </c>
      <c r="I8" s="32">
        <v>491848183</v>
      </c>
      <c r="J8" s="32">
        <v>117953482</v>
      </c>
      <c r="K8" s="13">
        <f>J8*1/I8</f>
        <v>0.23981685015190957</v>
      </c>
    </row>
    <row r="9" spans="2:11" ht="30.75" customHeight="1" x14ac:dyDescent="0.3">
      <c r="B9" s="9" t="s">
        <v>19</v>
      </c>
      <c r="C9" s="10" t="s">
        <v>27</v>
      </c>
      <c r="D9" s="10" t="s">
        <v>28</v>
      </c>
      <c r="E9" s="11" t="s">
        <v>25</v>
      </c>
      <c r="F9" s="11" t="s">
        <v>29</v>
      </c>
      <c r="G9" s="33">
        <v>255769230</v>
      </c>
      <c r="H9" s="12" t="s">
        <v>36</v>
      </c>
      <c r="I9" s="32">
        <v>216385000</v>
      </c>
      <c r="J9" s="32">
        <v>39384230</v>
      </c>
      <c r="K9" s="13">
        <f>J9*1/I9</f>
        <v>0.18200998220763917</v>
      </c>
    </row>
    <row r="10" spans="2:11" ht="28.5" customHeight="1" thickBot="1" x14ac:dyDescent="0.35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1150733183</v>
      </c>
      <c r="J10" s="35">
        <f>SUM(J7:J9)</f>
        <v>254837712</v>
      </c>
      <c r="K10" s="16">
        <f>J10*1/I10</f>
        <v>0.22145682054256013</v>
      </c>
    </row>
    <row r="12" spans="2:11" x14ac:dyDescent="0.3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G13" sqref="G13"/>
    </sheetView>
  </sheetViews>
  <sheetFormatPr baseColWidth="10" defaultRowHeight="14.4" x14ac:dyDescent="0.3"/>
  <cols>
    <col min="2" max="2" width="16.5546875" customWidth="1"/>
    <col min="3" max="3" width="19" customWidth="1"/>
    <col min="4" max="4" width="16.109375" customWidth="1"/>
    <col min="5" max="5" width="16.5546875" customWidth="1"/>
    <col min="6" max="6" width="18.88671875" customWidth="1"/>
    <col min="7" max="7" width="19.109375" bestFit="1" customWidth="1"/>
  </cols>
  <sheetData>
    <row r="2" spans="2:7" x14ac:dyDescent="0.3">
      <c r="B2" s="17"/>
      <c r="D2" s="17"/>
      <c r="E2" s="17"/>
      <c r="F2" s="17"/>
      <c r="G2" s="17"/>
    </row>
    <row r="3" spans="2:7" x14ac:dyDescent="0.3">
      <c r="B3" s="17"/>
      <c r="C3" s="17"/>
      <c r="D3" s="17"/>
      <c r="E3" s="17"/>
      <c r="F3" s="17"/>
      <c r="G3" s="17"/>
    </row>
    <row r="4" spans="2:7" ht="15" thickBot="1" x14ac:dyDescent="0.35">
      <c r="B4" s="17"/>
      <c r="C4" s="17"/>
      <c r="D4" s="17"/>
      <c r="E4" s="17"/>
      <c r="F4" s="17"/>
      <c r="G4" s="17"/>
    </row>
    <row r="5" spans="2:7" ht="15" thickBot="1" x14ac:dyDescent="0.35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5">
      <c r="B6" s="75" t="s">
        <v>37</v>
      </c>
      <c r="C6" s="76"/>
      <c r="D6" s="76"/>
      <c r="E6" s="76"/>
      <c r="F6" s="76"/>
      <c r="G6" s="36">
        <v>1204560763.6199999</v>
      </c>
    </row>
    <row r="7" spans="2:7" ht="22.5" customHeight="1" x14ac:dyDescent="0.3">
      <c r="B7" s="75" t="s">
        <v>38</v>
      </c>
      <c r="C7" s="76"/>
      <c r="D7" s="76"/>
      <c r="E7" s="76"/>
      <c r="F7" s="76"/>
      <c r="G7" s="37">
        <f>+G6</f>
        <v>1204560763.6199999</v>
      </c>
    </row>
    <row r="8" spans="2:7" ht="23.25" customHeight="1" x14ac:dyDescent="0.3">
      <c r="B8" s="68" t="s">
        <v>2</v>
      </c>
      <c r="C8" s="69"/>
      <c r="D8" s="69"/>
      <c r="E8" s="69"/>
      <c r="F8" s="69"/>
      <c r="G8" s="38">
        <v>23686330.850000001</v>
      </c>
    </row>
    <row r="9" spans="2:7" ht="23.25" customHeight="1" x14ac:dyDescent="0.3">
      <c r="B9" s="68" t="s">
        <v>3</v>
      </c>
      <c r="C9" s="69"/>
      <c r="D9" s="69"/>
      <c r="E9" s="69"/>
      <c r="F9" s="69"/>
      <c r="G9" s="38">
        <f>G7-G8</f>
        <v>1180874432.77</v>
      </c>
    </row>
    <row r="10" spans="2:7" ht="19.5" customHeight="1" x14ac:dyDescent="0.3">
      <c r="B10" s="77" t="s">
        <v>4</v>
      </c>
      <c r="C10" s="78"/>
      <c r="D10" s="78"/>
      <c r="E10" s="78"/>
      <c r="F10" s="78"/>
      <c r="G10" s="39">
        <v>7641250</v>
      </c>
    </row>
    <row r="11" spans="2:7" ht="20.25" customHeight="1" x14ac:dyDescent="0.3">
      <c r="B11" s="68" t="s">
        <v>5</v>
      </c>
      <c r="C11" s="69"/>
      <c r="D11" s="69"/>
      <c r="E11" s="69"/>
      <c r="F11" s="69"/>
      <c r="G11" s="39">
        <f>G9-G10</f>
        <v>1173233182.77</v>
      </c>
    </row>
    <row r="12" spans="2:7" ht="20.25" customHeight="1" x14ac:dyDescent="0.3">
      <c r="B12" s="68" t="s">
        <v>6</v>
      </c>
      <c r="C12" s="69"/>
      <c r="D12" s="69"/>
      <c r="E12" s="69"/>
      <c r="F12" s="69"/>
      <c r="G12" s="39">
        <v>22500000</v>
      </c>
    </row>
    <row r="13" spans="2:7" ht="25.5" customHeight="1" thickBot="1" x14ac:dyDescent="0.35">
      <c r="B13" s="70" t="s">
        <v>41</v>
      </c>
      <c r="C13" s="71"/>
      <c r="D13" s="71"/>
      <c r="E13" s="71"/>
      <c r="F13" s="71"/>
      <c r="G13" s="40">
        <f>G11-G12</f>
        <v>1150733182.77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D16" sqref="D16"/>
    </sheetView>
  </sheetViews>
  <sheetFormatPr baseColWidth="10" defaultRowHeight="14.4" x14ac:dyDescent="0.3"/>
  <cols>
    <col min="1" max="1" width="4.5546875" customWidth="1"/>
    <col min="2" max="2" width="48" customWidth="1"/>
    <col min="3" max="4" width="24.88671875" customWidth="1"/>
  </cols>
  <sheetData>
    <row r="1" spans="2:5" x14ac:dyDescent="0.3">
      <c r="B1" s="17"/>
      <c r="C1" s="17"/>
      <c r="D1" s="17"/>
    </row>
    <row r="2" spans="2:5" x14ac:dyDescent="0.3">
      <c r="B2" s="17"/>
      <c r="C2" s="17"/>
      <c r="D2" s="17"/>
    </row>
    <row r="3" spans="2:5" x14ac:dyDescent="0.3">
      <c r="B3" s="17"/>
      <c r="C3" s="17"/>
      <c r="D3" s="17"/>
    </row>
    <row r="4" spans="2:5" ht="15" thickBot="1" x14ac:dyDescent="0.35">
      <c r="B4" s="19"/>
      <c r="C4" s="19"/>
      <c r="D4" s="19"/>
    </row>
    <row r="5" spans="2:5" ht="15" thickBot="1" x14ac:dyDescent="0.35">
      <c r="B5" s="20"/>
      <c r="C5" s="21" t="s">
        <v>39</v>
      </c>
      <c r="D5" s="31" t="s">
        <v>42</v>
      </c>
    </row>
    <row r="6" spans="2:5" x14ac:dyDescent="0.3">
      <c r="B6" s="22" t="s">
        <v>30</v>
      </c>
      <c r="C6" s="41">
        <v>118503000000</v>
      </c>
      <c r="D6" s="42">
        <v>118503000000</v>
      </c>
    </row>
    <row r="7" spans="2:5" ht="15" thickBot="1" x14ac:dyDescent="0.35">
      <c r="B7" s="23" t="s">
        <v>31</v>
      </c>
      <c r="C7" s="43">
        <f>[1]EADOP!$E$3</f>
        <v>1204560763.6199999</v>
      </c>
      <c r="D7" s="44">
        <f>+D17</f>
        <v>1150733182.77</v>
      </c>
    </row>
    <row r="8" spans="2:5" ht="15" thickBot="1" x14ac:dyDescent="0.35">
      <c r="B8" s="24" t="s">
        <v>32</v>
      </c>
      <c r="C8" s="25">
        <f>C7/C6</f>
        <v>1.0164812398167133E-2</v>
      </c>
      <c r="D8" s="25">
        <f>D7/D6</f>
        <v>9.7105827090453404E-3</v>
      </c>
      <c r="E8" s="3"/>
    </row>
    <row r="9" spans="2:5" x14ac:dyDescent="0.3">
      <c r="B9" s="19"/>
      <c r="C9" s="17"/>
      <c r="D9" s="17"/>
    </row>
    <row r="10" spans="2:5" x14ac:dyDescent="0.3">
      <c r="B10" s="19"/>
      <c r="C10" s="17"/>
      <c r="D10" s="17"/>
    </row>
    <row r="11" spans="2:5" x14ac:dyDescent="0.3">
      <c r="B11" s="19" t="s">
        <v>33</v>
      </c>
      <c r="C11" s="19"/>
      <c r="D11" s="19"/>
      <c r="E11" s="1"/>
    </row>
    <row r="12" spans="2:5" x14ac:dyDescent="0.3">
      <c r="B12" s="26" t="s">
        <v>35</v>
      </c>
      <c r="C12" s="27"/>
      <c r="D12" s="27"/>
      <c r="E12" s="6"/>
    </row>
    <row r="13" spans="2:5" x14ac:dyDescent="0.3">
      <c r="B13" s="27"/>
      <c r="C13" s="27"/>
      <c r="D13" s="27"/>
      <c r="E13" s="6"/>
    </row>
    <row r="14" spans="2:5" ht="15" thickBot="1" x14ac:dyDescent="0.35">
      <c r="B14" s="19"/>
      <c r="C14" s="17"/>
      <c r="D14" s="17"/>
    </row>
    <row r="15" spans="2:5" ht="15" thickBot="1" x14ac:dyDescent="0.35">
      <c r="B15" s="28"/>
      <c r="C15" s="21" t="s">
        <v>39</v>
      </c>
      <c r="D15" s="31" t="s">
        <v>42</v>
      </c>
    </row>
    <row r="16" spans="2:5" x14ac:dyDescent="0.3">
      <c r="B16" s="22" t="s">
        <v>34</v>
      </c>
      <c r="C16" s="45">
        <v>1875399056</v>
      </c>
      <c r="D16" s="46">
        <v>1627618665</v>
      </c>
      <c r="E16" s="5"/>
    </row>
    <row r="17" spans="2:4" ht="15" thickBot="1" x14ac:dyDescent="0.35">
      <c r="B17" s="29" t="s">
        <v>31</v>
      </c>
      <c r="C17" s="47">
        <f>C7</f>
        <v>1204560763.6199999</v>
      </c>
      <c r="D17" s="48">
        <f>+Amortización!G13</f>
        <v>1150733182.77</v>
      </c>
    </row>
    <row r="18" spans="2:4" ht="15" thickBot="1" x14ac:dyDescent="0.35">
      <c r="B18" s="24" t="s">
        <v>32</v>
      </c>
      <c r="C18" s="30">
        <f>C17/C16</f>
        <v>0.64229570755420062</v>
      </c>
      <c r="D18" s="30">
        <f>D17/D16</f>
        <v>0.70700416965911361</v>
      </c>
    </row>
    <row r="22" spans="2:4" x14ac:dyDescent="0.3">
      <c r="C22" s="4"/>
      <c r="D22" s="4"/>
    </row>
    <row r="23" spans="2:4" x14ac:dyDescent="0.3">
      <c r="C23" s="4"/>
      <c r="D23" s="4"/>
    </row>
    <row r="24" spans="2:4" x14ac:dyDescent="0.3">
      <c r="C24" s="4"/>
      <c r="D24" s="4"/>
    </row>
    <row r="25" spans="2:4" x14ac:dyDescent="0.3">
      <c r="C25" s="4"/>
      <c r="D25" s="4"/>
    </row>
    <row r="26" spans="2:4" x14ac:dyDescent="0.3">
      <c r="C26" s="4"/>
      <c r="D26" s="4"/>
    </row>
    <row r="27" spans="2:4" x14ac:dyDescent="0.3">
      <c r="C27" s="4"/>
      <c r="D27" s="4"/>
    </row>
    <row r="28" spans="2:4" x14ac:dyDescent="0.3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2019-10-17T15:18:50Z</cp:lastPrinted>
  <dcterms:created xsi:type="dcterms:W3CDTF">2016-06-13T19:42:18Z</dcterms:created>
  <dcterms:modified xsi:type="dcterms:W3CDTF">2019-11-07T15:37:44Z</dcterms:modified>
</cp:coreProperties>
</file>